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nkostennota" sheetId="1" state="visible" r:id="rId3"/>
    <sheet name="Tarieven" sheetId="2" state="visible" r:id="rId4"/>
    <sheet name="Toelichting" sheetId="3" state="visible" r:id="rId5"/>
  </sheets>
  <definedNames>
    <definedName function="false" hidden="false" localSheetId="0" name="_xlnm.Print_Area" vbProcedure="false">Onkostennota!$A$1:$H$62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2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D16" authorId="0">
      <text>
        <r>
          <rPr>
            <sz val="10"/>
            <rFont val="Arial"/>
            <family val="2"/>
          </rPr>
          <t xml:space="preserve">In april, mei en juni 2026 gold uitzonderlijk een maandelijkse indexering (KB 18/05/2026, tijdelijke federale energiesteun): april €0,4571, mei €0,4841, juni €0,5055. Pas dit bedrag aan als je nota in die maanden valt.</t>
        </r>
      </text>
    </comment>
  </commentList>
</comments>
</file>

<file path=xl/sharedStrings.xml><?xml version="1.0" encoding="utf-8"?>
<sst xmlns="http://schemas.openxmlformats.org/spreadsheetml/2006/main" count="110" uniqueCount="93">
  <si>
    <t xml:space="preserve">ONKOSTENNOTA KILOMETERVERGOEDING</t>
  </si>
  <si>
    <t xml:space="preserve">Naam</t>
  </si>
  <si>
    <t xml:space="preserve">Jan Peeters</t>
  </si>
  <si>
    <t xml:space="preserve">Periode</t>
  </si>
  <si>
    <t xml:space="preserve">juli 2026</t>
  </si>
  <si>
    <t xml:space="preserve">Functie</t>
  </si>
  <si>
    <t xml:space="preserve">Vertegenwoordiger</t>
  </si>
  <si>
    <t xml:space="preserve">Nummerplaat</t>
  </si>
  <si>
    <t xml:space="preserve">1-ABC-234</t>
  </si>
  <si>
    <t xml:space="preserve">Onderneming</t>
  </si>
  <si>
    <t xml:space="preserve">Voorbeeld bvba</t>
  </si>
  <si>
    <t xml:space="preserve">Vervoermiddel eigen</t>
  </si>
  <si>
    <t xml:space="preserve">Eigen wagen</t>
  </si>
  <si>
    <t xml:space="preserve">Toegepast systeem</t>
  </si>
  <si>
    <t xml:space="preserve">Jaarforfait</t>
  </si>
  <si>
    <t xml:space="preserve">← kies het systeem dat je werkgever toepast (zie blad Tarieven)</t>
  </si>
  <si>
    <t xml:space="preserve">Soort verplaatsing</t>
  </si>
  <si>
    <t xml:space="preserve">Dienstverplaatsing</t>
  </si>
  <si>
    <t xml:space="preserve">← dienstverplaatsing is volledig vrijgesteld; woon-werk maar tot €500/jaar (fiscaal)</t>
  </si>
  <si>
    <t xml:space="preserve">Datum</t>
  </si>
  <si>
    <t xml:space="preserve">Vertrekadres</t>
  </si>
  <si>
    <t xml:space="preserve">Aankomstadres</t>
  </si>
  <si>
    <t xml:space="preserve">Doel van de verplaatsing</t>
  </si>
  <si>
    <t xml:space="preserve">Vervoer</t>
  </si>
  <si>
    <t xml:space="preserve">Km</t>
  </si>
  <si>
    <t xml:space="preserve">Tarief/km</t>
  </si>
  <si>
    <t xml:space="preserve">Bedrag</t>
  </si>
  <si>
    <t xml:space="preserve">Gent, Blijde-Inkomststraat 16</t>
  </si>
  <si>
    <t xml:space="preserve">Antwerpen, Meir 1</t>
  </si>
  <si>
    <t xml:space="preserve">Klantbezoek Van Damme nv</t>
  </si>
  <si>
    <t xml:space="preserve">Auto</t>
  </si>
  <si>
    <t xml:space="preserve">TOTAAL</t>
  </si>
  <si>
    <t xml:space="preserve">Automatische controles</t>
  </si>
  <si>
    <t xml:space="preserve">Datum en handtekening werknemer</t>
  </si>
  <si>
    <t xml:space="preserve">Goedgekeurd door (werkgever)</t>
  </si>
  <si>
    <t xml:space="preserve">Officiële tarieven — pas deze tabel aan zodra nieuwe bedragen gepubliceerd zijn</t>
  </si>
  <si>
    <t xml:space="preserve">De onkostennota zoekt automatisch het juiste tarief op basis van de ritdatum en het vervoermiddel.</t>
  </si>
  <si>
    <t xml:space="preserve">Systeem</t>
  </si>
  <si>
    <t xml:space="preserve">Vanaf</t>
  </si>
  <si>
    <t xml:space="preserve">Tot en met</t>
  </si>
  <si>
    <t xml:space="preserve">Bedrag per km</t>
  </si>
  <si>
    <t xml:space="preserve">Bron</t>
  </si>
  <si>
    <t xml:space="preserve">Omzendbrief kilometervergoeding 2022</t>
  </si>
  <si>
    <t xml:space="preserve">Omzendbrief nr. 722, BS 25/07/2023</t>
  </si>
  <si>
    <t xml:space="preserve">Omzendbrief kilometervergoeding 2024</t>
  </si>
  <si>
    <t xml:space="preserve">Omzendbrief kilometervergoeding 2025</t>
  </si>
  <si>
    <t xml:space="preserve">Omzendbrief nr. 767 van 08/06/2026, BS 16/06/2026</t>
  </si>
  <si>
    <t xml:space="preserve">Kwartaalforfait</t>
  </si>
  <si>
    <t xml:space="preserve">KB 13/07/2017 — kwartaalindexering</t>
  </si>
  <si>
    <t xml:space="preserve">Basisbedrag Q2 2026 (zie opmerking)</t>
  </si>
  <si>
    <t xml:space="preserve">Kwartaalindexering Q3 2026</t>
  </si>
  <si>
    <t xml:space="preserve">Fiets</t>
  </si>
  <si>
    <t xml:space="preserve">Maximaal vrijgesteld bedrag 2024</t>
  </si>
  <si>
    <t xml:space="preserve">Maximaal vrijgesteld bedrag 2025</t>
  </si>
  <si>
    <t xml:space="preserve">Maximaal vrijgesteld bedrag 2026</t>
  </si>
  <si>
    <t xml:space="preserve">Blauwe bedragen zijn hardgecodeerd en komen uit de bron in kolom E. Controleer ze bij elke nieuwe publicatie.</t>
  </si>
  <si>
    <t xml:space="preserve">Actuele tarieven: https://kmvergoeding.be/kilometervergoeding-2026</t>
  </si>
  <si>
    <t xml:space="preserve">Zo gebruik je dit sjabloon</t>
  </si>
  <si>
    <t xml:space="preserve">Legende</t>
  </si>
  <si>
    <t xml:space="preserve">Gele cellen met blauwe tekst</t>
  </si>
  <si>
    <t xml:space="preserve">Dit vul je zelf in.</t>
  </si>
  <si>
    <t xml:space="preserve">Zwarte tekst</t>
  </si>
  <si>
    <t xml:space="preserve">Formule — niet overschrijven, die rekent automatisch.</t>
  </si>
  <si>
    <t xml:space="preserve">Blad Tarieven</t>
  </si>
  <si>
    <t xml:space="preserve">De officiële bedragen. Pas ze aan zodra er nieuwe gepubliceerd zijn.</t>
  </si>
  <si>
    <t xml:space="preserve">In vier stappen</t>
  </si>
  <si>
    <t xml:space="preserve">1. Vul de kop in</t>
  </si>
  <si>
    <t xml:space="preserve">Naam, onderneming, periode en nummerplaat.</t>
  </si>
  <si>
    <t xml:space="preserve">2. Kies het systeem</t>
  </si>
  <si>
    <t xml:space="preserve">Jaarforfait of kwartaalforfait — vraag na welk systeem je werkgever toepast. Wisselen tijdens een lopende periode mag niet.</t>
  </si>
  <si>
    <t xml:space="preserve">3. Kies het soort verplaatsing</t>
  </si>
  <si>
    <t xml:space="preserve">Dienstverplaatsing of woon-werkverkeer. Dat verschil bepaalt de fiscale behandeling.</t>
  </si>
  <si>
    <t xml:space="preserve">4. Vul je ritten in</t>
  </si>
  <si>
    <t xml:space="preserve">Datum, adressen, doel, vervoermiddel en kilometers. Tarief en bedrag verschijnen vanzelf.</t>
  </si>
  <si>
    <t xml:space="preserve">Wat een controleur nakijkt</t>
  </si>
  <si>
    <t xml:space="preserve">Het doel van elke rit</t>
  </si>
  <si>
    <t xml:space="preserve">Een lege omschrijving is de meest voorkomende reden waarom een vergoeding verworpen wordt.</t>
  </si>
  <si>
    <t xml:space="preserve">Echte adressen</t>
  </si>
  <si>
    <t xml:space="preserve">Vertrek- en aankomstpunt, geen 'div. klanten'.</t>
  </si>
  <si>
    <t xml:space="preserve">Werkelijke kilometers</t>
  </si>
  <si>
    <t xml:space="preserve">Geen afgerond maandforfait — het bedrag moet op effectief afgelegde ritten steunen.</t>
  </si>
  <si>
    <t xml:space="preserve">De ficheverplichting</t>
  </si>
  <si>
    <t xml:space="preserve">Sinds 1 januari 2022 moet het exacte bedrag op fiche 281.10 of 281.20 staan. 'Bewijzen ontbreken' volstaat niet meer.</t>
  </si>
  <si>
    <t xml:space="preserve">De grens van 24.000 km</t>
  </si>
  <si>
    <t xml:space="preserve">Boven 24.000 km per jaar aanvaardt de administratie het forfait in principe niet meer; dan moet je werkelijke kosten bewijzen.</t>
  </si>
  <si>
    <t xml:space="preserve">Twee dingen die vaak fout gaan</t>
  </si>
  <si>
    <t xml:space="preserve">Bedrijfswagen</t>
  </si>
  <si>
    <t xml:space="preserve">Wie een bedrijfswagen heeft, kan geen kilometervergoeding voor dienstverplaatsingen krijgen. Het voertuig mag niet van de werkgever zijn of door hem gefinancierd worden.</t>
  </si>
  <si>
    <t xml:space="preserve">Woon-werk is geen dienstverplaatsing</t>
  </si>
  <si>
    <t xml:space="preserve">Rijd je meer dan 40 dagen per jaar naar dezelfde locatie, dan wordt die plaats een vaste werkplaats en zijn die ritten woon-werkverkeer.</t>
  </si>
  <si>
    <t xml:space="preserve">Voorbehoud</t>
  </si>
  <si>
    <t xml:space="preserve">Dit sjabloon is algemene informatie, geen fiscaal advies. Controleer de tarieven op het blad Tarieven vóór gebruik en leg twijfelgevallen voor aan je boekhouder of sociaal secretariaat.</t>
  </si>
  <si>
    <t xml:space="preserve">Gratis sjabloon van kmvergoeding.be — laatst bijgewerkt op 13 augustus 2026.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</si>
</sst>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#,##0.0"/>
    <numFmt numFmtId="167" formatCode="&quot;€ &quot;#,##0.0000"/>
    <numFmt numFmtId="168" formatCode="&quot;€ &quot;#,##0.00;&quot;(€ &quot;#,##0.00\);\-"/>
  </numFmts>
  <fonts count="2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b val="true"/>
      <sz val="10"/>
      <color rgb="FF111827"/>
      <name val="Arial"/>
      <family val="0"/>
      <charset val="1"/>
    </font>
    <font>
      <sz val="10"/>
      <color rgb="FF0000FF"/>
      <name val="Arial"/>
      <family val="0"/>
      <charset val="1"/>
    </font>
    <font>
      <i val="true"/>
      <sz val="9"/>
      <color rgb="FF6B728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1"/>
      <color rgb="FF111827"/>
      <name val="Arial"/>
      <family val="0"/>
      <charset val="1"/>
    </font>
    <font>
      <sz val="9"/>
      <color rgb="FF000000"/>
      <name val="Arial"/>
      <family val="0"/>
      <charset val="1"/>
    </font>
    <font>
      <b val="true"/>
      <sz val="12"/>
      <color rgb="FF111827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sz val="9"/>
      <color rgb="FF6B7280"/>
      <name val="Arial"/>
      <family val="0"/>
      <charset val="1"/>
    </font>
    <font>
      <sz val="9"/>
      <color rgb="FFEA580C"/>
      <name val="Arial"/>
      <family val="0"/>
      <charset val="1"/>
    </font>
    <font>
      <sz val="10"/>
      <name val="Arial"/>
      <family val="2"/>
    </font>
    <font>
      <b val="true"/>
      <sz val="16"/>
      <color rgb="FFEA580C"/>
      <name val="Arial"/>
      <family val="0"/>
      <charset val="1"/>
    </font>
    <font>
      <b val="true"/>
      <sz val="10"/>
      <color rgb="FF00000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EA580C"/>
        <bgColor rgb="FFFF8080"/>
      </patternFill>
    </fill>
    <fill>
      <patternFill patternType="solid">
        <fgColor rgb="FFFFFF00"/>
        <bgColor rgb="FFFFFF00"/>
      </patternFill>
    </fill>
    <fill>
      <patternFill patternType="solid">
        <fgColor rgb="FF111827"/>
        <bgColor rgb="FF000000"/>
      </patternFill>
    </fill>
    <fill>
      <patternFill patternType="solid">
        <fgColor rgb="FFFFFDE7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 diagonalUp="false" diagonalDown="false">
      <left/>
      <right/>
      <top style="thin">
        <color rgb="FFD1D5DB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6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6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6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10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10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14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DE7"/>
      <rgbColor rgb="FFCCFFFF"/>
      <rgbColor rgb="FF660066"/>
      <rgbColor rgb="FFFF8080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A580C"/>
      <rgbColor rgb="FF6B7280"/>
      <rgbColor rgb="FF969696"/>
      <rgbColor rgb="FF003366"/>
      <rgbColor rgb="FF339966"/>
      <rgbColor rgb="FF111827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6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0" topLeftCell="A11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"/>
    <col collapsed="false" customWidth="true" hidden="false" outlineLevel="0" max="3" min="2" style="1" width="30"/>
    <col collapsed="false" customWidth="true" hidden="false" outlineLevel="0" max="4" min="4" style="1" width="34"/>
    <col collapsed="false" customWidth="true" hidden="false" outlineLevel="0" max="5" min="5" style="1" width="10"/>
    <col collapsed="false" customWidth="true" hidden="false" outlineLevel="0" max="6" min="6" style="1" width="9"/>
    <col collapsed="false" customWidth="true" hidden="false" outlineLevel="0" max="7" min="7" style="1" width="12"/>
    <col collapsed="false" customWidth="true" hidden="false" outlineLevel="0" max="8" min="8" style="1" width="13"/>
  </cols>
  <sheetData>
    <row r="1" customFormat="false" ht="30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</row>
    <row r="3" customFormat="false" ht="15" hidden="false" customHeight="true" outlineLevel="0" collapsed="false">
      <c r="A3" s="3" t="s">
        <v>1</v>
      </c>
      <c r="B3" s="4" t="s">
        <v>2</v>
      </c>
      <c r="E3" s="3" t="s">
        <v>3</v>
      </c>
      <c r="F3" s="4" t="s">
        <v>4</v>
      </c>
    </row>
    <row r="4" customFormat="false" ht="15" hidden="false" customHeight="true" outlineLevel="0" collapsed="false">
      <c r="A4" s="3" t="s">
        <v>5</v>
      </c>
      <c r="B4" s="4" t="s">
        <v>6</v>
      </c>
      <c r="E4" s="3" t="s">
        <v>7</v>
      </c>
      <c r="F4" s="4" t="s">
        <v>8</v>
      </c>
    </row>
    <row r="5" customFormat="false" ht="15" hidden="false" customHeight="true" outlineLevel="0" collapsed="false">
      <c r="A5" s="3" t="s">
        <v>9</v>
      </c>
      <c r="B5" s="4" t="s">
        <v>10</v>
      </c>
      <c r="E5" s="3" t="s">
        <v>11</v>
      </c>
      <c r="F5" s="4" t="s">
        <v>12</v>
      </c>
    </row>
    <row r="7" customFormat="false" ht="15" hidden="false" customHeight="true" outlineLevel="0" collapsed="false">
      <c r="A7" s="3" t="s">
        <v>13</v>
      </c>
      <c r="B7" s="4" t="s">
        <v>14</v>
      </c>
      <c r="C7" s="5" t="s">
        <v>15</v>
      </c>
    </row>
    <row r="8" customFormat="false" ht="15" hidden="false" customHeight="true" outlineLevel="0" collapsed="false">
      <c r="A8" s="3" t="s">
        <v>16</v>
      </c>
      <c r="B8" s="4" t="s">
        <v>17</v>
      </c>
      <c r="C8" s="5" t="s">
        <v>18</v>
      </c>
    </row>
    <row r="10" customFormat="false" ht="25.5" hidden="false" customHeight="true" outlineLevel="0" collapsed="false">
      <c r="A10" s="6" t="s">
        <v>19</v>
      </c>
      <c r="B10" s="6" t="s">
        <v>20</v>
      </c>
      <c r="C10" s="6" t="s">
        <v>21</v>
      </c>
      <c r="D10" s="6" t="s">
        <v>22</v>
      </c>
      <c r="E10" s="6" t="s">
        <v>23</v>
      </c>
      <c r="F10" s="6" t="s">
        <v>24</v>
      </c>
      <c r="G10" s="6" t="s">
        <v>25</v>
      </c>
      <c r="H10" s="6" t="s">
        <v>26</v>
      </c>
    </row>
    <row r="11" customFormat="false" ht="15" hidden="false" customHeight="true" outlineLevel="0" collapsed="false">
      <c r="A11" s="7" t="n">
        <v>46209</v>
      </c>
      <c r="B11" s="4" t="s">
        <v>27</v>
      </c>
      <c r="C11" s="4" t="s">
        <v>28</v>
      </c>
      <c r="D11" s="4" t="s">
        <v>29</v>
      </c>
      <c r="E11" s="4" t="s">
        <v>30</v>
      </c>
      <c r="F11" s="8" t="n">
        <v>124</v>
      </c>
      <c r="G11" s="9" t="n">
        <f aca="false">IF(OR($A11="",$F11=""),"",SUMPRODUCT((Tarieven!$A$5:$A$19=IF($E11="Fiets","Fiets",$B$7))*(Tarieven!$B$5:$B$19&lt;=$A11)*(Tarieven!$C$5:$C$19&gt;=$A11)*Tarieven!$D$5:$D$19))</f>
        <v>0.4761</v>
      </c>
      <c r="H11" s="10" t="n">
        <f aca="false">IF(OR($F11="",$G11=""),"",ROUND($F11*$G11,2))</f>
        <v>59.04</v>
      </c>
    </row>
    <row r="12" customFormat="false" ht="15" hidden="false" customHeight="true" outlineLevel="0" collapsed="false">
      <c r="A12" s="11"/>
      <c r="B12" s="12"/>
      <c r="C12" s="12"/>
      <c r="D12" s="12"/>
      <c r="E12" s="12"/>
      <c r="F12" s="13"/>
      <c r="G12" s="9" t="str">
        <f aca="false">IF(OR($A12="",$F12=""),"",SUMPRODUCT((Tarieven!$A$5:$A$19=IF($E12="Fiets","Fiets",$B$7))*(Tarieven!$B$5:$B$19&lt;=$A12)*(Tarieven!$C$5:$C$19&gt;=$A12)*Tarieven!$D$5:$D$19))</f>
        <v/>
      </c>
      <c r="H12" s="10" t="str">
        <f aca="false">IF(OR($F12="",$G12=""),"",ROUND($F12*$G12,2))</f>
        <v/>
      </c>
    </row>
    <row r="13" customFormat="false" ht="15" hidden="false" customHeight="true" outlineLevel="0" collapsed="false">
      <c r="A13" s="7"/>
      <c r="B13" s="4"/>
      <c r="C13" s="4"/>
      <c r="D13" s="4"/>
      <c r="E13" s="4"/>
      <c r="F13" s="8"/>
      <c r="G13" s="9" t="str">
        <f aca="false">IF(OR($A13="",$F13=""),"",SUMPRODUCT((Tarieven!$A$5:$A$19=IF($E13="Fiets","Fiets",$B$7))*(Tarieven!$B$5:$B$19&lt;=$A13)*(Tarieven!$C$5:$C$19&gt;=$A13)*Tarieven!$D$5:$D$19))</f>
        <v/>
      </c>
      <c r="H13" s="10" t="str">
        <f aca="false">IF(OR($F13="",$G13=""),"",ROUND($F13*$G13,2))</f>
        <v/>
      </c>
    </row>
    <row r="14" customFormat="false" ht="15" hidden="false" customHeight="true" outlineLevel="0" collapsed="false">
      <c r="A14" s="11"/>
      <c r="B14" s="12"/>
      <c r="C14" s="12"/>
      <c r="D14" s="12"/>
      <c r="E14" s="12"/>
      <c r="F14" s="13"/>
      <c r="G14" s="9" t="str">
        <f aca="false">IF(OR($A14="",$F14=""),"",SUMPRODUCT((Tarieven!$A$5:$A$19=IF($E14="Fiets","Fiets",$B$7))*(Tarieven!$B$5:$B$19&lt;=$A14)*(Tarieven!$C$5:$C$19&gt;=$A14)*Tarieven!$D$5:$D$19))</f>
        <v/>
      </c>
      <c r="H14" s="10" t="str">
        <f aca="false">IF(OR($F14="",$G14=""),"",ROUND($F14*$G14,2))</f>
        <v/>
      </c>
    </row>
    <row r="15" customFormat="false" ht="15" hidden="false" customHeight="true" outlineLevel="0" collapsed="false">
      <c r="A15" s="7"/>
      <c r="B15" s="4"/>
      <c r="C15" s="4"/>
      <c r="D15" s="4"/>
      <c r="E15" s="4"/>
      <c r="F15" s="8"/>
      <c r="G15" s="9" t="str">
        <f aca="false">IF(OR($A15="",$F15=""),"",SUMPRODUCT((Tarieven!$A$5:$A$19=IF($E15="Fiets","Fiets",$B$7))*(Tarieven!$B$5:$B$19&lt;=$A15)*(Tarieven!$C$5:$C$19&gt;=$A15)*Tarieven!$D$5:$D$19))</f>
        <v/>
      </c>
      <c r="H15" s="10" t="str">
        <f aca="false">IF(OR($F15="",$G15=""),"",ROUND($F15*$G15,2))</f>
        <v/>
      </c>
    </row>
    <row r="16" customFormat="false" ht="15" hidden="false" customHeight="true" outlineLevel="0" collapsed="false">
      <c r="A16" s="11"/>
      <c r="B16" s="12"/>
      <c r="C16" s="12"/>
      <c r="D16" s="12"/>
      <c r="E16" s="12"/>
      <c r="F16" s="13"/>
      <c r="G16" s="9" t="str">
        <f aca="false">IF(OR($A16="",$F16=""),"",SUMPRODUCT((Tarieven!$A$5:$A$19=IF($E16="Fiets","Fiets",$B$7))*(Tarieven!$B$5:$B$19&lt;=$A16)*(Tarieven!$C$5:$C$19&gt;=$A16)*Tarieven!$D$5:$D$19))</f>
        <v/>
      </c>
      <c r="H16" s="10" t="str">
        <f aca="false">IF(OR($F16="",$G16=""),"",ROUND($F16*$G16,2))</f>
        <v/>
      </c>
    </row>
    <row r="17" customFormat="false" ht="15" hidden="false" customHeight="true" outlineLevel="0" collapsed="false">
      <c r="A17" s="7"/>
      <c r="B17" s="4"/>
      <c r="C17" s="4"/>
      <c r="D17" s="4"/>
      <c r="E17" s="4"/>
      <c r="F17" s="8"/>
      <c r="G17" s="9" t="str">
        <f aca="false">IF(OR($A17="",$F17=""),"",SUMPRODUCT((Tarieven!$A$5:$A$19=IF($E17="Fiets","Fiets",$B$7))*(Tarieven!$B$5:$B$19&lt;=$A17)*(Tarieven!$C$5:$C$19&gt;=$A17)*Tarieven!$D$5:$D$19))</f>
        <v/>
      </c>
      <c r="H17" s="10" t="str">
        <f aca="false">IF(OR($F17="",$G17=""),"",ROUND($F17*$G17,2))</f>
        <v/>
      </c>
    </row>
    <row r="18" customFormat="false" ht="15" hidden="false" customHeight="true" outlineLevel="0" collapsed="false">
      <c r="A18" s="11"/>
      <c r="B18" s="12"/>
      <c r="C18" s="12"/>
      <c r="D18" s="12"/>
      <c r="E18" s="12"/>
      <c r="F18" s="13"/>
      <c r="G18" s="9" t="str">
        <f aca="false">IF(OR($A18="",$F18=""),"",SUMPRODUCT((Tarieven!$A$5:$A$19=IF($E18="Fiets","Fiets",$B$7))*(Tarieven!$B$5:$B$19&lt;=$A18)*(Tarieven!$C$5:$C$19&gt;=$A18)*Tarieven!$D$5:$D$19))</f>
        <v/>
      </c>
      <c r="H18" s="10" t="str">
        <f aca="false">IF(OR($F18="",$G18=""),"",ROUND($F18*$G18,2))</f>
        <v/>
      </c>
    </row>
    <row r="19" customFormat="false" ht="15" hidden="false" customHeight="true" outlineLevel="0" collapsed="false">
      <c r="A19" s="7"/>
      <c r="B19" s="4"/>
      <c r="C19" s="4"/>
      <c r="D19" s="4"/>
      <c r="E19" s="4"/>
      <c r="F19" s="8"/>
      <c r="G19" s="9" t="str">
        <f aca="false">IF(OR($A19="",$F19=""),"",SUMPRODUCT((Tarieven!$A$5:$A$19=IF($E19="Fiets","Fiets",$B$7))*(Tarieven!$B$5:$B$19&lt;=$A19)*(Tarieven!$C$5:$C$19&gt;=$A19)*Tarieven!$D$5:$D$19))</f>
        <v/>
      </c>
      <c r="H19" s="10" t="str">
        <f aca="false">IF(OR($F19="",$G19=""),"",ROUND($F19*$G19,2))</f>
        <v/>
      </c>
    </row>
    <row r="20" customFormat="false" ht="15" hidden="false" customHeight="true" outlineLevel="0" collapsed="false">
      <c r="A20" s="11"/>
      <c r="B20" s="12"/>
      <c r="C20" s="12"/>
      <c r="D20" s="12"/>
      <c r="E20" s="12"/>
      <c r="F20" s="13"/>
      <c r="G20" s="9" t="str">
        <f aca="false">IF(OR($A20="",$F20=""),"",SUMPRODUCT((Tarieven!$A$5:$A$19=IF($E20="Fiets","Fiets",$B$7))*(Tarieven!$B$5:$B$19&lt;=$A20)*(Tarieven!$C$5:$C$19&gt;=$A20)*Tarieven!$D$5:$D$19))</f>
        <v/>
      </c>
      <c r="H20" s="10" t="str">
        <f aca="false">IF(OR($F20="",$G20=""),"",ROUND($F20*$G20,2))</f>
        <v/>
      </c>
    </row>
    <row r="21" customFormat="false" ht="15" hidden="false" customHeight="true" outlineLevel="0" collapsed="false">
      <c r="A21" s="7"/>
      <c r="B21" s="4"/>
      <c r="C21" s="4"/>
      <c r="D21" s="4"/>
      <c r="E21" s="4"/>
      <c r="F21" s="8"/>
      <c r="G21" s="9" t="str">
        <f aca="false">IF(OR($A21="",$F21=""),"",SUMPRODUCT((Tarieven!$A$5:$A$19=IF($E21="Fiets","Fiets",$B$7))*(Tarieven!$B$5:$B$19&lt;=$A21)*(Tarieven!$C$5:$C$19&gt;=$A21)*Tarieven!$D$5:$D$19))</f>
        <v/>
      </c>
      <c r="H21" s="10" t="str">
        <f aca="false">IF(OR($F21="",$G21=""),"",ROUND($F21*$G21,2))</f>
        <v/>
      </c>
    </row>
    <row r="22" customFormat="false" ht="15" hidden="false" customHeight="true" outlineLevel="0" collapsed="false">
      <c r="A22" s="11"/>
      <c r="B22" s="12"/>
      <c r="C22" s="12"/>
      <c r="D22" s="12"/>
      <c r="E22" s="12"/>
      <c r="F22" s="13"/>
      <c r="G22" s="9" t="str">
        <f aca="false">IF(OR($A22="",$F22=""),"",SUMPRODUCT((Tarieven!$A$5:$A$19=IF($E22="Fiets","Fiets",$B$7))*(Tarieven!$B$5:$B$19&lt;=$A22)*(Tarieven!$C$5:$C$19&gt;=$A22)*Tarieven!$D$5:$D$19))</f>
        <v/>
      </c>
      <c r="H22" s="10" t="str">
        <f aca="false">IF(OR($F22="",$G22=""),"",ROUND($F22*$G22,2))</f>
        <v/>
      </c>
    </row>
    <row r="23" customFormat="false" ht="15" hidden="false" customHeight="true" outlineLevel="0" collapsed="false">
      <c r="A23" s="7"/>
      <c r="B23" s="4"/>
      <c r="C23" s="4"/>
      <c r="D23" s="4"/>
      <c r="E23" s="4"/>
      <c r="F23" s="8"/>
      <c r="G23" s="9" t="str">
        <f aca="false">IF(OR($A23="",$F23=""),"",SUMPRODUCT((Tarieven!$A$5:$A$19=IF($E23="Fiets","Fiets",$B$7))*(Tarieven!$B$5:$B$19&lt;=$A23)*(Tarieven!$C$5:$C$19&gt;=$A23)*Tarieven!$D$5:$D$19))</f>
        <v/>
      </c>
      <c r="H23" s="10" t="str">
        <f aca="false">IF(OR($F23="",$G23=""),"",ROUND($F23*$G23,2))</f>
        <v/>
      </c>
    </row>
    <row r="24" customFormat="false" ht="15" hidden="false" customHeight="true" outlineLevel="0" collapsed="false">
      <c r="A24" s="11"/>
      <c r="B24" s="12"/>
      <c r="C24" s="12"/>
      <c r="D24" s="12"/>
      <c r="E24" s="12"/>
      <c r="F24" s="13"/>
      <c r="G24" s="9" t="str">
        <f aca="false">IF(OR($A24="",$F24=""),"",SUMPRODUCT((Tarieven!$A$5:$A$19=IF($E24="Fiets","Fiets",$B$7))*(Tarieven!$B$5:$B$19&lt;=$A24)*(Tarieven!$C$5:$C$19&gt;=$A24)*Tarieven!$D$5:$D$19))</f>
        <v/>
      </c>
      <c r="H24" s="10" t="str">
        <f aca="false">IF(OR($F24="",$G24=""),"",ROUND($F24*$G24,2))</f>
        <v/>
      </c>
    </row>
    <row r="25" customFormat="false" ht="15" hidden="false" customHeight="true" outlineLevel="0" collapsed="false">
      <c r="A25" s="7"/>
      <c r="B25" s="4"/>
      <c r="C25" s="4"/>
      <c r="D25" s="4"/>
      <c r="E25" s="4"/>
      <c r="F25" s="8"/>
      <c r="G25" s="9" t="str">
        <f aca="false">IF(OR($A25="",$F25=""),"",SUMPRODUCT((Tarieven!$A$5:$A$19=IF($E25="Fiets","Fiets",$B$7))*(Tarieven!$B$5:$B$19&lt;=$A25)*(Tarieven!$C$5:$C$19&gt;=$A25)*Tarieven!$D$5:$D$19))</f>
        <v/>
      </c>
      <c r="H25" s="10" t="str">
        <f aca="false">IF(OR($F25="",$G25=""),"",ROUND($F25*$G25,2))</f>
        <v/>
      </c>
    </row>
    <row r="26" customFormat="false" ht="15" hidden="false" customHeight="true" outlineLevel="0" collapsed="false">
      <c r="A26" s="11"/>
      <c r="B26" s="12"/>
      <c r="C26" s="12"/>
      <c r="D26" s="12"/>
      <c r="E26" s="12"/>
      <c r="F26" s="13"/>
      <c r="G26" s="9" t="str">
        <f aca="false">IF(OR($A26="",$F26=""),"",SUMPRODUCT((Tarieven!$A$5:$A$19=IF($E26="Fiets","Fiets",$B$7))*(Tarieven!$B$5:$B$19&lt;=$A26)*(Tarieven!$C$5:$C$19&gt;=$A26)*Tarieven!$D$5:$D$19))</f>
        <v/>
      </c>
      <c r="H26" s="10" t="str">
        <f aca="false">IF(OR($F26="",$G26=""),"",ROUND($F26*$G26,2))</f>
        <v/>
      </c>
    </row>
    <row r="27" customFormat="false" ht="15" hidden="false" customHeight="true" outlineLevel="0" collapsed="false">
      <c r="A27" s="7"/>
      <c r="B27" s="4"/>
      <c r="C27" s="4"/>
      <c r="D27" s="4"/>
      <c r="E27" s="4"/>
      <c r="F27" s="8"/>
      <c r="G27" s="9" t="str">
        <f aca="false">IF(OR($A27="",$F27=""),"",SUMPRODUCT((Tarieven!$A$5:$A$19=IF($E27="Fiets","Fiets",$B$7))*(Tarieven!$B$5:$B$19&lt;=$A27)*(Tarieven!$C$5:$C$19&gt;=$A27)*Tarieven!$D$5:$D$19))</f>
        <v/>
      </c>
      <c r="H27" s="10" t="str">
        <f aca="false">IF(OR($F27="",$G27=""),"",ROUND($F27*$G27,2))</f>
        <v/>
      </c>
    </row>
    <row r="28" customFormat="false" ht="15" hidden="false" customHeight="true" outlineLevel="0" collapsed="false">
      <c r="A28" s="11"/>
      <c r="B28" s="12"/>
      <c r="C28" s="12"/>
      <c r="D28" s="12"/>
      <c r="E28" s="12"/>
      <c r="F28" s="13"/>
      <c r="G28" s="9" t="str">
        <f aca="false">IF(OR($A28="",$F28=""),"",SUMPRODUCT((Tarieven!$A$5:$A$19=IF($E28="Fiets","Fiets",$B$7))*(Tarieven!$B$5:$B$19&lt;=$A28)*(Tarieven!$C$5:$C$19&gt;=$A28)*Tarieven!$D$5:$D$19))</f>
        <v/>
      </c>
      <c r="H28" s="10" t="str">
        <f aca="false">IF(OR($F28="",$G28=""),"",ROUND($F28*$G28,2))</f>
        <v/>
      </c>
    </row>
    <row r="29" customFormat="false" ht="15" hidden="false" customHeight="true" outlineLevel="0" collapsed="false">
      <c r="A29" s="7"/>
      <c r="B29" s="4"/>
      <c r="C29" s="4"/>
      <c r="D29" s="4"/>
      <c r="E29" s="4"/>
      <c r="F29" s="8"/>
      <c r="G29" s="9" t="str">
        <f aca="false">IF(OR($A29="",$F29=""),"",SUMPRODUCT((Tarieven!$A$5:$A$19=IF($E29="Fiets","Fiets",$B$7))*(Tarieven!$B$5:$B$19&lt;=$A29)*(Tarieven!$C$5:$C$19&gt;=$A29)*Tarieven!$D$5:$D$19))</f>
        <v/>
      </c>
      <c r="H29" s="10" t="str">
        <f aca="false">IF(OR($F29="",$G29=""),"",ROUND($F29*$G29,2))</f>
        <v/>
      </c>
    </row>
    <row r="30" customFormat="false" ht="15" hidden="false" customHeight="true" outlineLevel="0" collapsed="false">
      <c r="A30" s="11"/>
      <c r="B30" s="12"/>
      <c r="C30" s="12"/>
      <c r="D30" s="12"/>
      <c r="E30" s="12"/>
      <c r="F30" s="13"/>
      <c r="G30" s="9" t="str">
        <f aca="false">IF(OR($A30="",$F30=""),"",SUMPRODUCT((Tarieven!$A$5:$A$19=IF($E30="Fiets","Fiets",$B$7))*(Tarieven!$B$5:$B$19&lt;=$A30)*(Tarieven!$C$5:$C$19&gt;=$A30)*Tarieven!$D$5:$D$19))</f>
        <v/>
      </c>
      <c r="H30" s="10" t="str">
        <f aca="false">IF(OR($F30="",$G30=""),"",ROUND($F30*$G30,2))</f>
        <v/>
      </c>
    </row>
    <row r="31" customFormat="false" ht="15" hidden="false" customHeight="true" outlineLevel="0" collapsed="false">
      <c r="A31" s="7"/>
      <c r="B31" s="4"/>
      <c r="C31" s="4"/>
      <c r="D31" s="4"/>
      <c r="E31" s="4"/>
      <c r="F31" s="8"/>
      <c r="G31" s="9" t="str">
        <f aca="false">IF(OR($A31="",$F31=""),"",SUMPRODUCT((Tarieven!$A$5:$A$19=IF($E31="Fiets","Fiets",$B$7))*(Tarieven!$B$5:$B$19&lt;=$A31)*(Tarieven!$C$5:$C$19&gt;=$A31)*Tarieven!$D$5:$D$19))</f>
        <v/>
      </c>
      <c r="H31" s="10" t="str">
        <f aca="false">IF(OR($F31="",$G31=""),"",ROUND($F31*$G31,2))</f>
        <v/>
      </c>
    </row>
    <row r="32" customFormat="false" ht="15" hidden="false" customHeight="true" outlineLevel="0" collapsed="false">
      <c r="A32" s="11"/>
      <c r="B32" s="12"/>
      <c r="C32" s="12"/>
      <c r="D32" s="12"/>
      <c r="E32" s="12"/>
      <c r="F32" s="13"/>
      <c r="G32" s="9" t="str">
        <f aca="false">IF(OR($A32="",$F32=""),"",SUMPRODUCT((Tarieven!$A$5:$A$19=IF($E32="Fiets","Fiets",$B$7))*(Tarieven!$B$5:$B$19&lt;=$A32)*(Tarieven!$C$5:$C$19&gt;=$A32)*Tarieven!$D$5:$D$19))</f>
        <v/>
      </c>
      <c r="H32" s="10" t="str">
        <f aca="false">IF(OR($F32="",$G32=""),"",ROUND($F32*$G32,2))</f>
        <v/>
      </c>
    </row>
    <row r="33" customFormat="false" ht="15" hidden="false" customHeight="true" outlineLevel="0" collapsed="false">
      <c r="A33" s="7"/>
      <c r="B33" s="4"/>
      <c r="C33" s="4"/>
      <c r="D33" s="4"/>
      <c r="E33" s="4"/>
      <c r="F33" s="8"/>
      <c r="G33" s="9" t="str">
        <f aca="false">IF(OR($A33="",$F33=""),"",SUMPRODUCT((Tarieven!$A$5:$A$19=IF($E33="Fiets","Fiets",$B$7))*(Tarieven!$B$5:$B$19&lt;=$A33)*(Tarieven!$C$5:$C$19&gt;=$A33)*Tarieven!$D$5:$D$19))</f>
        <v/>
      </c>
      <c r="H33" s="10" t="str">
        <f aca="false">IF(OR($F33="",$G33=""),"",ROUND($F33*$G33,2))</f>
        <v/>
      </c>
    </row>
    <row r="34" customFormat="false" ht="15" hidden="false" customHeight="true" outlineLevel="0" collapsed="false">
      <c r="A34" s="11"/>
      <c r="B34" s="12"/>
      <c r="C34" s="12"/>
      <c r="D34" s="12"/>
      <c r="E34" s="12"/>
      <c r="F34" s="13"/>
      <c r="G34" s="9" t="str">
        <f aca="false">IF(OR($A34="",$F34=""),"",SUMPRODUCT((Tarieven!$A$5:$A$19=IF($E34="Fiets","Fiets",$B$7))*(Tarieven!$B$5:$B$19&lt;=$A34)*(Tarieven!$C$5:$C$19&gt;=$A34)*Tarieven!$D$5:$D$19))</f>
        <v/>
      </c>
      <c r="H34" s="10" t="str">
        <f aca="false">IF(OR($F34="",$G34=""),"",ROUND($F34*$G34,2))</f>
        <v/>
      </c>
    </row>
    <row r="35" customFormat="false" ht="15" hidden="false" customHeight="true" outlineLevel="0" collapsed="false">
      <c r="A35" s="7"/>
      <c r="B35" s="4"/>
      <c r="C35" s="4"/>
      <c r="D35" s="4"/>
      <c r="E35" s="4"/>
      <c r="F35" s="8"/>
      <c r="G35" s="9" t="str">
        <f aca="false">IF(OR($A35="",$F35=""),"",SUMPRODUCT((Tarieven!$A$5:$A$19=IF($E35="Fiets","Fiets",$B$7))*(Tarieven!$B$5:$B$19&lt;=$A35)*(Tarieven!$C$5:$C$19&gt;=$A35)*Tarieven!$D$5:$D$19))</f>
        <v/>
      </c>
      <c r="H35" s="10" t="str">
        <f aca="false">IF(OR($F35="",$G35=""),"",ROUND($F35*$G35,2))</f>
        <v/>
      </c>
    </row>
    <row r="36" customFormat="false" ht="15" hidden="false" customHeight="true" outlineLevel="0" collapsed="false">
      <c r="A36" s="11"/>
      <c r="B36" s="12"/>
      <c r="C36" s="12"/>
      <c r="D36" s="12"/>
      <c r="E36" s="12"/>
      <c r="F36" s="13"/>
      <c r="G36" s="9" t="str">
        <f aca="false">IF(OR($A36="",$F36=""),"",SUMPRODUCT((Tarieven!$A$5:$A$19=IF($E36="Fiets","Fiets",$B$7))*(Tarieven!$B$5:$B$19&lt;=$A36)*(Tarieven!$C$5:$C$19&gt;=$A36)*Tarieven!$D$5:$D$19))</f>
        <v/>
      </c>
      <c r="H36" s="10" t="str">
        <f aca="false">IF(OR($F36="",$G36=""),"",ROUND($F36*$G36,2))</f>
        <v/>
      </c>
    </row>
    <row r="37" customFormat="false" ht="15" hidden="false" customHeight="true" outlineLevel="0" collapsed="false">
      <c r="A37" s="7"/>
      <c r="B37" s="4"/>
      <c r="C37" s="4"/>
      <c r="D37" s="4"/>
      <c r="E37" s="4"/>
      <c r="F37" s="8"/>
      <c r="G37" s="9" t="str">
        <f aca="false">IF(OR($A37="",$F37=""),"",SUMPRODUCT((Tarieven!$A$5:$A$19=IF($E37="Fiets","Fiets",$B$7))*(Tarieven!$B$5:$B$19&lt;=$A37)*(Tarieven!$C$5:$C$19&gt;=$A37)*Tarieven!$D$5:$D$19))</f>
        <v/>
      </c>
      <c r="H37" s="10" t="str">
        <f aca="false">IF(OR($F37="",$G37=""),"",ROUND($F37*$G37,2))</f>
        <v/>
      </c>
    </row>
    <row r="38" customFormat="false" ht="15" hidden="false" customHeight="true" outlineLevel="0" collapsed="false">
      <c r="A38" s="11"/>
      <c r="B38" s="12"/>
      <c r="C38" s="12"/>
      <c r="D38" s="12"/>
      <c r="E38" s="12"/>
      <c r="F38" s="13"/>
      <c r="G38" s="9" t="str">
        <f aca="false">IF(OR($A38="",$F38=""),"",SUMPRODUCT((Tarieven!$A$5:$A$19=IF($E38="Fiets","Fiets",$B$7))*(Tarieven!$B$5:$B$19&lt;=$A38)*(Tarieven!$C$5:$C$19&gt;=$A38)*Tarieven!$D$5:$D$19))</f>
        <v/>
      </c>
      <c r="H38" s="10" t="str">
        <f aca="false">IF(OR($F38="",$G38=""),"",ROUND($F38*$G38,2))</f>
        <v/>
      </c>
    </row>
    <row r="39" customFormat="false" ht="15" hidden="false" customHeight="true" outlineLevel="0" collapsed="false">
      <c r="A39" s="7"/>
      <c r="B39" s="4"/>
      <c r="C39" s="4"/>
      <c r="D39" s="4"/>
      <c r="E39" s="4"/>
      <c r="F39" s="8"/>
      <c r="G39" s="9" t="str">
        <f aca="false">IF(OR($A39="",$F39=""),"",SUMPRODUCT((Tarieven!$A$5:$A$19=IF($E39="Fiets","Fiets",$B$7))*(Tarieven!$B$5:$B$19&lt;=$A39)*(Tarieven!$C$5:$C$19&gt;=$A39)*Tarieven!$D$5:$D$19))</f>
        <v/>
      </c>
      <c r="H39" s="10" t="str">
        <f aca="false">IF(OR($F39="",$G39=""),"",ROUND($F39*$G39,2))</f>
        <v/>
      </c>
    </row>
    <row r="40" customFormat="false" ht="15" hidden="false" customHeight="true" outlineLevel="0" collapsed="false">
      <c r="A40" s="11"/>
      <c r="B40" s="12"/>
      <c r="C40" s="12"/>
      <c r="D40" s="12"/>
      <c r="E40" s="12"/>
      <c r="F40" s="13"/>
      <c r="G40" s="9" t="str">
        <f aca="false">IF(OR($A40="",$F40=""),"",SUMPRODUCT((Tarieven!$A$5:$A$19=IF($E40="Fiets","Fiets",$B$7))*(Tarieven!$B$5:$B$19&lt;=$A40)*(Tarieven!$C$5:$C$19&gt;=$A40)*Tarieven!$D$5:$D$19))</f>
        <v/>
      </c>
      <c r="H40" s="10" t="str">
        <f aca="false">IF(OR($F40="",$G40=""),"",ROUND($F40*$G40,2))</f>
        <v/>
      </c>
    </row>
    <row r="41" customFormat="false" ht="15" hidden="false" customHeight="true" outlineLevel="0" collapsed="false">
      <c r="A41" s="7"/>
      <c r="B41" s="4"/>
      <c r="C41" s="4"/>
      <c r="D41" s="4"/>
      <c r="E41" s="4"/>
      <c r="F41" s="8"/>
      <c r="G41" s="9" t="str">
        <f aca="false">IF(OR($A41="",$F41=""),"",SUMPRODUCT((Tarieven!$A$5:$A$19=IF($E41="Fiets","Fiets",$B$7))*(Tarieven!$B$5:$B$19&lt;=$A41)*(Tarieven!$C$5:$C$19&gt;=$A41)*Tarieven!$D$5:$D$19))</f>
        <v/>
      </c>
      <c r="H41" s="10" t="str">
        <f aca="false">IF(OR($F41="",$G41=""),"",ROUND($F41*$G41,2))</f>
        <v/>
      </c>
    </row>
    <row r="42" customFormat="false" ht="15" hidden="false" customHeight="true" outlineLevel="0" collapsed="false">
      <c r="A42" s="11"/>
      <c r="B42" s="12"/>
      <c r="C42" s="12"/>
      <c r="D42" s="12"/>
      <c r="E42" s="12"/>
      <c r="F42" s="13"/>
      <c r="G42" s="9" t="str">
        <f aca="false">IF(OR($A42="",$F42=""),"",SUMPRODUCT((Tarieven!$A$5:$A$19=IF($E42="Fiets","Fiets",$B$7))*(Tarieven!$B$5:$B$19&lt;=$A42)*(Tarieven!$C$5:$C$19&gt;=$A42)*Tarieven!$D$5:$D$19))</f>
        <v/>
      </c>
      <c r="H42" s="10" t="str">
        <f aca="false">IF(OR($F42="",$G42=""),"",ROUND($F42*$G42,2))</f>
        <v/>
      </c>
    </row>
    <row r="43" customFormat="false" ht="15" hidden="false" customHeight="true" outlineLevel="0" collapsed="false">
      <c r="A43" s="7"/>
      <c r="B43" s="4"/>
      <c r="C43" s="4"/>
      <c r="D43" s="4"/>
      <c r="E43" s="4"/>
      <c r="F43" s="8"/>
      <c r="G43" s="9" t="str">
        <f aca="false">IF(OR($A43="",$F43=""),"",SUMPRODUCT((Tarieven!$A$5:$A$19=IF($E43="Fiets","Fiets",$B$7))*(Tarieven!$B$5:$B$19&lt;=$A43)*(Tarieven!$C$5:$C$19&gt;=$A43)*Tarieven!$D$5:$D$19))</f>
        <v/>
      </c>
      <c r="H43" s="10" t="str">
        <f aca="false">IF(OR($F43="",$G43=""),"",ROUND($F43*$G43,2))</f>
        <v/>
      </c>
    </row>
    <row r="44" customFormat="false" ht="15" hidden="false" customHeight="true" outlineLevel="0" collapsed="false">
      <c r="A44" s="11"/>
      <c r="B44" s="12"/>
      <c r="C44" s="12"/>
      <c r="D44" s="12"/>
      <c r="E44" s="12"/>
      <c r="F44" s="13"/>
      <c r="G44" s="9" t="str">
        <f aca="false">IF(OR($A44="",$F44=""),"",SUMPRODUCT((Tarieven!$A$5:$A$19=IF($E44="Fiets","Fiets",$B$7))*(Tarieven!$B$5:$B$19&lt;=$A44)*(Tarieven!$C$5:$C$19&gt;=$A44)*Tarieven!$D$5:$D$19))</f>
        <v/>
      </c>
      <c r="H44" s="10" t="str">
        <f aca="false">IF(OR($F44="",$G44=""),"",ROUND($F44*$G44,2))</f>
        <v/>
      </c>
    </row>
    <row r="45" customFormat="false" ht="15" hidden="false" customHeight="true" outlineLevel="0" collapsed="false">
      <c r="A45" s="7"/>
      <c r="B45" s="4"/>
      <c r="C45" s="4"/>
      <c r="D45" s="4"/>
      <c r="E45" s="4"/>
      <c r="F45" s="8"/>
      <c r="G45" s="9" t="str">
        <f aca="false">IF(OR($A45="",$F45=""),"",SUMPRODUCT((Tarieven!$A$5:$A$19=IF($E45="Fiets","Fiets",$B$7))*(Tarieven!$B$5:$B$19&lt;=$A45)*(Tarieven!$C$5:$C$19&gt;=$A45)*Tarieven!$D$5:$D$19))</f>
        <v/>
      </c>
      <c r="H45" s="10" t="str">
        <f aca="false">IF(OR($F45="",$G45=""),"",ROUND($F45*$G45,2))</f>
        <v/>
      </c>
    </row>
    <row r="46" customFormat="false" ht="15" hidden="false" customHeight="true" outlineLevel="0" collapsed="false">
      <c r="A46" s="11"/>
      <c r="B46" s="12"/>
      <c r="C46" s="12"/>
      <c r="D46" s="12"/>
      <c r="E46" s="12"/>
      <c r="F46" s="13"/>
      <c r="G46" s="9" t="str">
        <f aca="false">IF(OR($A46="",$F46=""),"",SUMPRODUCT((Tarieven!$A$5:$A$19=IF($E46="Fiets","Fiets",$B$7))*(Tarieven!$B$5:$B$19&lt;=$A46)*(Tarieven!$C$5:$C$19&gt;=$A46)*Tarieven!$D$5:$D$19))</f>
        <v/>
      </c>
      <c r="H46" s="10" t="str">
        <f aca="false">IF(OR($F46="",$G46=""),"",ROUND($F46*$G46,2))</f>
        <v/>
      </c>
    </row>
    <row r="47" customFormat="false" ht="15" hidden="false" customHeight="true" outlineLevel="0" collapsed="false">
      <c r="A47" s="7"/>
      <c r="B47" s="4"/>
      <c r="C47" s="4"/>
      <c r="D47" s="4"/>
      <c r="E47" s="4"/>
      <c r="F47" s="8"/>
      <c r="G47" s="9" t="str">
        <f aca="false">IF(OR($A47="",$F47=""),"",SUMPRODUCT((Tarieven!$A$5:$A$19=IF($E47="Fiets","Fiets",$B$7))*(Tarieven!$B$5:$B$19&lt;=$A47)*(Tarieven!$C$5:$C$19&gt;=$A47)*Tarieven!$D$5:$D$19))</f>
        <v/>
      </c>
      <c r="H47" s="10" t="str">
        <f aca="false">IF(OR($F47="",$G47=""),"",ROUND($F47*$G47,2))</f>
        <v/>
      </c>
    </row>
    <row r="48" customFormat="false" ht="15" hidden="false" customHeight="true" outlineLevel="0" collapsed="false">
      <c r="A48" s="11"/>
      <c r="B48" s="12"/>
      <c r="C48" s="12"/>
      <c r="D48" s="12"/>
      <c r="E48" s="12"/>
      <c r="F48" s="13"/>
      <c r="G48" s="9" t="str">
        <f aca="false">IF(OR($A48="",$F48=""),"",SUMPRODUCT((Tarieven!$A$5:$A$19=IF($E48="Fiets","Fiets",$B$7))*(Tarieven!$B$5:$B$19&lt;=$A48)*(Tarieven!$C$5:$C$19&gt;=$A48)*Tarieven!$D$5:$D$19))</f>
        <v/>
      </c>
      <c r="H48" s="10" t="str">
        <f aca="false">IF(OR($F48="",$G48=""),"",ROUND($F48*$G48,2))</f>
        <v/>
      </c>
    </row>
    <row r="49" customFormat="false" ht="15" hidden="false" customHeight="true" outlineLevel="0" collapsed="false">
      <c r="A49" s="7"/>
      <c r="B49" s="4"/>
      <c r="C49" s="4"/>
      <c r="D49" s="4"/>
      <c r="E49" s="4"/>
      <c r="F49" s="8"/>
      <c r="G49" s="9" t="str">
        <f aca="false">IF(OR($A49="",$F49=""),"",SUMPRODUCT((Tarieven!$A$5:$A$19=IF($E49="Fiets","Fiets",$B$7))*(Tarieven!$B$5:$B$19&lt;=$A49)*(Tarieven!$C$5:$C$19&gt;=$A49)*Tarieven!$D$5:$D$19))</f>
        <v/>
      </c>
      <c r="H49" s="10" t="str">
        <f aca="false">IF(OR($F49="",$G49=""),"",ROUND($F49*$G49,2))</f>
        <v/>
      </c>
    </row>
    <row r="50" customFormat="false" ht="15" hidden="false" customHeight="true" outlineLevel="0" collapsed="false">
      <c r="A50" s="11"/>
      <c r="B50" s="12"/>
      <c r="C50" s="12"/>
      <c r="D50" s="12"/>
      <c r="E50" s="12"/>
      <c r="F50" s="13"/>
      <c r="G50" s="9" t="str">
        <f aca="false">IF(OR($A50="",$F50=""),"",SUMPRODUCT((Tarieven!$A$5:$A$19=IF($E50="Fiets","Fiets",$B$7))*(Tarieven!$B$5:$B$19&lt;=$A50)*(Tarieven!$C$5:$C$19&gt;=$A50)*Tarieven!$D$5:$D$19))</f>
        <v/>
      </c>
      <c r="H50" s="10" t="str">
        <f aca="false">IF(OR($F50="",$G50=""),"",ROUND($F50*$G50,2))</f>
        <v/>
      </c>
    </row>
    <row r="51" customFormat="false" ht="15" hidden="false" customHeight="true" outlineLevel="0" collapsed="false">
      <c r="A51" s="14"/>
      <c r="B51" s="14"/>
      <c r="C51" s="14"/>
      <c r="D51" s="14"/>
      <c r="E51" s="15" t="s">
        <v>31</v>
      </c>
      <c r="F51" s="16" t="n">
        <f aca="false">SUM(F11:F50)</f>
        <v>124</v>
      </c>
      <c r="G51" s="17"/>
      <c r="H51" s="18" t="n">
        <f aca="false">SUM(H11:H50)</f>
        <v>59.04</v>
      </c>
    </row>
    <row r="53" customFormat="false" ht="15" hidden="false" customHeight="true" outlineLevel="0" collapsed="false">
      <c r="A53" s="19" t="s">
        <v>32</v>
      </c>
    </row>
    <row r="54" customFormat="false" ht="15" hidden="false" customHeight="true" outlineLevel="0" collapsed="false">
      <c r="A54" s="20" t="str">
        <f aca="false">IF($B$8="Woon-werkverkeer",IF($H$51&gt;500,"LET OP: meer dan €500 woon-werkvergoeding. Fiscaal is maar €500 per jaar vrijgesteld (inkomstenjaar 2026); het meerdere is belastbaar loon.","Woon-werk: binnen de fiscale vrijstelling van €500 voor deze nota."),"Dienstverplaatsing: volledig vrijgesteld, geen bedraggrens.")</f>
        <v>Dienstverplaatsing: volledig vrijgesteld, geen bedraggrens.</v>
      </c>
      <c r="B54" s="20"/>
      <c r="C54" s="20"/>
      <c r="D54" s="20"/>
      <c r="E54" s="20"/>
      <c r="F54" s="20"/>
      <c r="G54" s="20"/>
      <c r="H54" s="20"/>
    </row>
    <row r="55" customFormat="false" ht="15" hidden="false" customHeight="true" outlineLevel="0" collapsed="false">
      <c r="A55" s="20" t="str">
        <f aca="false">IF(SUMIF($E$11:$E$50,"Fiets",$H$11:$H$50)&gt;3700,"LET OP: meer dan €3.700 fietsvergoeding. Het bedrag boven het jaarplafond is belastbaar.","Fiets: binnen het jaarplafond van €3.700 (2026).")</f>
        <v>Fiets: binnen het jaarplafond van €3.700 (2026).</v>
      </c>
      <c r="B55" s="20"/>
      <c r="C55" s="20"/>
      <c r="D55" s="20"/>
      <c r="E55" s="20"/>
      <c r="F55" s="20"/>
      <c r="G55" s="20"/>
      <c r="H55" s="20"/>
    </row>
    <row r="56" customFormat="false" ht="15" hidden="false" customHeight="true" outlineLevel="0" collapsed="false">
      <c r="A56" s="20" t="str">
        <f aca="false">IF($F$51&gt;2000,"LET OP: veel kilometers in één nota. Boven 24.000 km per jaar aanvaardt de fiscus het forfait in principe niet meer.","Kilometeraantal binnen de gebruikelijke marge.")</f>
        <v>Kilometeraantal binnen de gebruikelijke marge.</v>
      </c>
      <c r="B56" s="20"/>
      <c r="C56" s="20"/>
      <c r="D56" s="20"/>
      <c r="E56" s="20"/>
      <c r="F56" s="20"/>
      <c r="G56" s="20"/>
      <c r="H56" s="20"/>
    </row>
    <row r="57" customFormat="false" ht="15" hidden="false" customHeight="true" outlineLevel="0" collapsed="false">
      <c r="A57" s="20" t="str">
        <f aca="false">IF(COUNTIFS($A$11:$A$50,"&lt;&gt;",$D$11:$D$50,"")&gt;0,"LET OP: bij minstens één rit ontbreekt het doel van de verplaatsing. Dat is precies wat een controleur nakijkt.","Alle ingevulde ritten hebben een omschreven doel.")</f>
        <v>Alle ingevulde ritten hebben een omschreven doel.</v>
      </c>
      <c r="B57" s="20"/>
      <c r="C57" s="20"/>
      <c r="D57" s="20"/>
      <c r="E57" s="20"/>
      <c r="F57" s="20"/>
      <c r="G57" s="20"/>
      <c r="H57" s="20"/>
    </row>
    <row r="59" customFormat="false" ht="15" hidden="false" customHeight="true" outlineLevel="0" collapsed="false">
      <c r="A59" s="3" t="s">
        <v>33</v>
      </c>
      <c r="E59" s="3" t="s">
        <v>34</v>
      </c>
    </row>
    <row r="61" customFormat="false" ht="15" hidden="false" customHeight="true" outlineLevel="0" collapsed="false">
      <c r="A61" s="21"/>
      <c r="B61" s="21"/>
      <c r="C61" s="21"/>
      <c r="E61" s="21"/>
      <c r="F61" s="21"/>
      <c r="G61" s="21"/>
    </row>
  </sheetData>
  <mergeCells count="7">
    <mergeCell ref="A1:H1"/>
    <mergeCell ref="A54:H54"/>
    <mergeCell ref="A55:H55"/>
    <mergeCell ref="A56:H56"/>
    <mergeCell ref="A57:H57"/>
    <mergeCell ref="A61:C61"/>
    <mergeCell ref="E61:G61"/>
  </mergeCells>
  <dataValidations count="3">
    <dataValidation allowBlank="false" error="Kies Jaarforfait of Kwartaalforfait." errorStyle="stop" operator="between" showDropDown="false" showErrorMessage="false" showInputMessage="false" sqref="B7" type="list">
      <formula1>"Jaarforfait,Kwartaalforfait"</formula1>
      <formula2>0</formula2>
    </dataValidation>
    <dataValidation allowBlank="false" errorStyle="stop" operator="between" showDropDown="false" showErrorMessage="false" showInputMessage="false" sqref="B8" type="list">
      <formula1>"Dienstverplaatsing,Woon-werkverkeer"</formula1>
      <formula2>0</formula2>
    </dataValidation>
    <dataValidation allowBlank="true" errorStyle="stop" operator="between" showDropDown="false" showErrorMessage="false" showInputMessage="false" sqref="E11:E50" type="list">
      <formula1>"Auto,Fiets"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8"/>
    <col collapsed="false" customWidth="true" hidden="false" outlineLevel="0" max="3" min="2" style="1" width="14"/>
    <col collapsed="false" customWidth="true" hidden="false" outlineLevel="0" max="4" min="4" style="1" width="16"/>
    <col collapsed="false" customWidth="true" hidden="false" outlineLevel="0" max="5" min="5" style="1" width="52"/>
  </cols>
  <sheetData>
    <row r="1" customFormat="false" ht="15" hidden="false" customHeight="true" outlineLevel="0" collapsed="false">
      <c r="A1" s="22" t="s">
        <v>35</v>
      </c>
    </row>
    <row r="2" customFormat="false" ht="15" hidden="false" customHeight="true" outlineLevel="0" collapsed="false">
      <c r="A2" s="5" t="s">
        <v>36</v>
      </c>
    </row>
    <row r="4" customFormat="false" ht="15" hidden="false" customHeight="true" outlineLevel="0" collapsed="false">
      <c r="A4" s="23" t="s">
        <v>37</v>
      </c>
      <c r="B4" s="23" t="s">
        <v>38</v>
      </c>
      <c r="C4" s="23" t="s">
        <v>39</v>
      </c>
      <c r="D4" s="23" t="s">
        <v>40</v>
      </c>
      <c r="E4" s="23" t="s">
        <v>41</v>
      </c>
    </row>
    <row r="5" customFormat="false" ht="15" hidden="false" customHeight="true" outlineLevel="0" collapsed="false">
      <c r="A5" s="24" t="s">
        <v>14</v>
      </c>
      <c r="B5" s="25" t="n">
        <v>44743</v>
      </c>
      <c r="C5" s="25" t="n">
        <v>45107</v>
      </c>
      <c r="D5" s="26" t="n">
        <v>0.417</v>
      </c>
      <c r="E5" s="27" t="s">
        <v>42</v>
      </c>
    </row>
    <row r="6" customFormat="false" ht="15" hidden="false" customHeight="true" outlineLevel="0" collapsed="false">
      <c r="A6" s="24" t="s">
        <v>14</v>
      </c>
      <c r="B6" s="25" t="n">
        <v>45108</v>
      </c>
      <c r="C6" s="25" t="n">
        <v>45473</v>
      </c>
      <c r="D6" s="26" t="n">
        <v>0.428</v>
      </c>
      <c r="E6" s="27" t="s">
        <v>43</v>
      </c>
    </row>
    <row r="7" customFormat="false" ht="15" hidden="false" customHeight="true" outlineLevel="0" collapsed="false">
      <c r="A7" s="24" t="s">
        <v>14</v>
      </c>
      <c r="B7" s="25" t="n">
        <v>45474</v>
      </c>
      <c r="C7" s="25" t="n">
        <v>45838</v>
      </c>
      <c r="D7" s="26" t="n">
        <v>0.4415</v>
      </c>
      <c r="E7" s="27" t="s">
        <v>44</v>
      </c>
    </row>
    <row r="8" customFormat="false" ht="15" hidden="false" customHeight="true" outlineLevel="0" collapsed="false">
      <c r="A8" s="24" t="s">
        <v>14</v>
      </c>
      <c r="B8" s="25" t="n">
        <v>45839</v>
      </c>
      <c r="C8" s="25" t="n">
        <v>46203</v>
      </c>
      <c r="D8" s="26" t="n">
        <v>0.4449</v>
      </c>
      <c r="E8" s="27" t="s">
        <v>45</v>
      </c>
    </row>
    <row r="9" customFormat="false" ht="15" hidden="false" customHeight="true" outlineLevel="0" collapsed="false">
      <c r="A9" s="24" t="s">
        <v>14</v>
      </c>
      <c r="B9" s="25" t="n">
        <v>46204</v>
      </c>
      <c r="C9" s="25" t="n">
        <v>46568</v>
      </c>
      <c r="D9" s="26" t="n">
        <v>0.4761</v>
      </c>
      <c r="E9" s="27" t="s">
        <v>46</v>
      </c>
    </row>
    <row r="10" customFormat="false" ht="15" hidden="false" customHeight="true" outlineLevel="0" collapsed="false">
      <c r="A10" s="24" t="s">
        <v>47</v>
      </c>
      <c r="B10" s="25" t="n">
        <v>45658</v>
      </c>
      <c r="C10" s="25" t="n">
        <v>45747</v>
      </c>
      <c r="D10" s="26" t="n">
        <v>0.429</v>
      </c>
      <c r="E10" s="27" t="s">
        <v>48</v>
      </c>
    </row>
    <row r="11" customFormat="false" ht="15" hidden="false" customHeight="true" outlineLevel="0" collapsed="false">
      <c r="A11" s="24" t="s">
        <v>47</v>
      </c>
      <c r="B11" s="25" t="n">
        <v>45748</v>
      </c>
      <c r="C11" s="25" t="n">
        <v>45838</v>
      </c>
      <c r="D11" s="26" t="n">
        <v>0.432</v>
      </c>
      <c r="E11" s="27" t="s">
        <v>48</v>
      </c>
    </row>
    <row r="12" customFormat="false" ht="15" hidden="false" customHeight="true" outlineLevel="0" collapsed="false">
      <c r="A12" s="24" t="s">
        <v>47</v>
      </c>
      <c r="B12" s="25" t="n">
        <v>45839</v>
      </c>
      <c r="C12" s="25" t="n">
        <v>45930</v>
      </c>
      <c r="D12" s="26" t="n">
        <v>0.4309</v>
      </c>
      <c r="E12" s="27" t="s">
        <v>48</v>
      </c>
    </row>
    <row r="13" customFormat="false" ht="15" hidden="false" customHeight="true" outlineLevel="0" collapsed="false">
      <c r="A13" s="24" t="s">
        <v>47</v>
      </c>
      <c r="B13" s="25" t="n">
        <v>45931</v>
      </c>
      <c r="C13" s="25" t="n">
        <v>46022</v>
      </c>
      <c r="D13" s="26" t="n">
        <v>0.4312</v>
      </c>
      <c r="E13" s="27" t="s">
        <v>48</v>
      </c>
    </row>
    <row r="14" customFormat="false" ht="15" hidden="false" customHeight="true" outlineLevel="0" collapsed="false">
      <c r="A14" s="24" t="s">
        <v>47</v>
      </c>
      <c r="B14" s="25" t="n">
        <v>46023</v>
      </c>
      <c r="C14" s="25" t="n">
        <v>46112</v>
      </c>
      <c r="D14" s="26" t="n">
        <v>0.4326</v>
      </c>
      <c r="E14" s="27" t="s">
        <v>48</v>
      </c>
    </row>
    <row r="15" customFormat="false" ht="15" hidden="false" customHeight="true" outlineLevel="0" collapsed="false">
      <c r="A15" s="24" t="s">
        <v>47</v>
      </c>
      <c r="B15" s="25" t="n">
        <v>46113</v>
      </c>
      <c r="C15" s="25" t="n">
        <v>46203</v>
      </c>
      <c r="D15" s="26" t="n">
        <v>0.4327</v>
      </c>
      <c r="E15" s="27" t="s">
        <v>49</v>
      </c>
    </row>
    <row r="16" customFormat="false" ht="15" hidden="false" customHeight="true" outlineLevel="0" collapsed="false">
      <c r="A16" s="24" t="s">
        <v>47</v>
      </c>
      <c r="B16" s="25" t="n">
        <v>46204</v>
      </c>
      <c r="C16" s="25" t="n">
        <v>46295</v>
      </c>
      <c r="D16" s="26" t="n">
        <v>0.444</v>
      </c>
      <c r="E16" s="27" t="s">
        <v>50</v>
      </c>
    </row>
    <row r="17" customFormat="false" ht="15" hidden="false" customHeight="true" outlineLevel="0" collapsed="false">
      <c r="A17" s="24" t="s">
        <v>51</v>
      </c>
      <c r="B17" s="25" t="n">
        <v>45292</v>
      </c>
      <c r="C17" s="25" t="n">
        <v>45657</v>
      </c>
      <c r="D17" s="26" t="n">
        <v>0.35</v>
      </c>
      <c r="E17" s="27" t="s">
        <v>52</v>
      </c>
    </row>
    <row r="18" customFormat="false" ht="15" hidden="false" customHeight="true" outlineLevel="0" collapsed="false">
      <c r="A18" s="24" t="s">
        <v>51</v>
      </c>
      <c r="B18" s="25" t="n">
        <v>45658</v>
      </c>
      <c r="C18" s="25" t="n">
        <v>46022</v>
      </c>
      <c r="D18" s="26" t="n">
        <v>0.36</v>
      </c>
      <c r="E18" s="27" t="s">
        <v>53</v>
      </c>
    </row>
    <row r="19" customFormat="false" ht="15" hidden="false" customHeight="true" outlineLevel="0" collapsed="false">
      <c r="A19" s="24" t="s">
        <v>51</v>
      </c>
      <c r="B19" s="25" t="n">
        <v>46023</v>
      </c>
      <c r="C19" s="25" t="n">
        <v>46387</v>
      </c>
      <c r="D19" s="26" t="n">
        <v>0.37</v>
      </c>
      <c r="E19" s="27" t="s">
        <v>54</v>
      </c>
    </row>
    <row r="21" customFormat="false" ht="15" hidden="false" customHeight="true" outlineLevel="0" collapsed="false">
      <c r="A21" s="5" t="s">
        <v>55</v>
      </c>
    </row>
    <row r="22" customFormat="false" ht="15" hidden="false" customHeight="true" outlineLevel="0" collapsed="false">
      <c r="A22" s="28" t="s">
        <v>56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4"/>
    <col collapsed="false" customWidth="true" hidden="false" outlineLevel="0" max="2" min="2" style="1" width="86"/>
  </cols>
  <sheetData>
    <row r="1" customFormat="false" ht="19.5" hidden="false" customHeight="true" outlineLevel="0" collapsed="false">
      <c r="A1" s="29" t="s">
        <v>57</v>
      </c>
    </row>
    <row r="3" customFormat="false" ht="15" hidden="false" customHeight="true" outlineLevel="0" collapsed="false">
      <c r="A3" s="30"/>
      <c r="B3" s="31"/>
    </row>
    <row r="4" customFormat="false" ht="15" hidden="false" customHeight="true" outlineLevel="0" collapsed="false">
      <c r="A4" s="22" t="s">
        <v>58</v>
      </c>
    </row>
    <row r="5" customFormat="false" ht="15" hidden="false" customHeight="true" outlineLevel="0" collapsed="false">
      <c r="A5" s="30" t="s">
        <v>59</v>
      </c>
      <c r="B5" s="31" t="s">
        <v>60</v>
      </c>
    </row>
    <row r="6" customFormat="false" ht="15" hidden="false" customHeight="true" outlineLevel="0" collapsed="false">
      <c r="A6" s="30" t="s">
        <v>61</v>
      </c>
      <c r="B6" s="31" t="s">
        <v>62</v>
      </c>
    </row>
    <row r="7" customFormat="false" ht="15" hidden="false" customHeight="true" outlineLevel="0" collapsed="false">
      <c r="A7" s="30" t="s">
        <v>63</v>
      </c>
      <c r="B7" s="31" t="s">
        <v>64</v>
      </c>
    </row>
    <row r="8" customFormat="false" ht="15" hidden="false" customHeight="true" outlineLevel="0" collapsed="false">
      <c r="A8" s="30"/>
      <c r="B8" s="31"/>
    </row>
    <row r="9" customFormat="false" ht="15" hidden="false" customHeight="true" outlineLevel="0" collapsed="false">
      <c r="A9" s="22" t="s">
        <v>65</v>
      </c>
    </row>
    <row r="10" customFormat="false" ht="15" hidden="false" customHeight="true" outlineLevel="0" collapsed="false">
      <c r="A10" s="30" t="s">
        <v>66</v>
      </c>
      <c r="B10" s="31" t="s">
        <v>67</v>
      </c>
    </row>
    <row r="11" customFormat="false" ht="23.25" hidden="false" customHeight="true" outlineLevel="0" collapsed="false">
      <c r="A11" s="30" t="s">
        <v>68</v>
      </c>
      <c r="B11" s="31" t="s">
        <v>69</v>
      </c>
    </row>
    <row r="12" customFormat="false" ht="15" hidden="false" customHeight="true" outlineLevel="0" collapsed="false">
      <c r="A12" s="30" t="s">
        <v>70</v>
      </c>
      <c r="B12" s="31" t="s">
        <v>71</v>
      </c>
    </row>
    <row r="13" customFormat="false" ht="15" hidden="false" customHeight="true" outlineLevel="0" collapsed="false">
      <c r="A13" s="30" t="s">
        <v>72</v>
      </c>
      <c r="B13" s="31" t="s">
        <v>73</v>
      </c>
    </row>
    <row r="14" customFormat="false" ht="15" hidden="false" customHeight="true" outlineLevel="0" collapsed="false">
      <c r="A14" s="30"/>
      <c r="B14" s="31"/>
    </row>
    <row r="15" customFormat="false" ht="15" hidden="false" customHeight="true" outlineLevel="0" collapsed="false">
      <c r="A15" s="22" t="s">
        <v>74</v>
      </c>
    </row>
    <row r="16" customFormat="false" ht="15" hidden="false" customHeight="true" outlineLevel="0" collapsed="false">
      <c r="A16" s="30" t="s">
        <v>75</v>
      </c>
      <c r="B16" s="31" t="s">
        <v>76</v>
      </c>
    </row>
    <row r="17" customFormat="false" ht="15" hidden="false" customHeight="true" outlineLevel="0" collapsed="false">
      <c r="A17" s="30" t="s">
        <v>77</v>
      </c>
      <c r="B17" s="31" t="s">
        <v>78</v>
      </c>
    </row>
    <row r="18" customFormat="false" ht="15" hidden="false" customHeight="true" outlineLevel="0" collapsed="false">
      <c r="A18" s="30" t="s">
        <v>79</v>
      </c>
      <c r="B18" s="31" t="s">
        <v>80</v>
      </c>
    </row>
    <row r="19" customFormat="false" ht="23.25" hidden="false" customHeight="true" outlineLevel="0" collapsed="false">
      <c r="A19" s="30" t="s">
        <v>81</v>
      </c>
      <c r="B19" s="31" t="s">
        <v>82</v>
      </c>
    </row>
    <row r="20" customFormat="false" ht="23.25" hidden="false" customHeight="true" outlineLevel="0" collapsed="false">
      <c r="A20" s="30" t="s">
        <v>83</v>
      </c>
      <c r="B20" s="31" t="s">
        <v>84</v>
      </c>
    </row>
    <row r="21" customFormat="false" ht="15" hidden="false" customHeight="true" outlineLevel="0" collapsed="false">
      <c r="A21" s="30"/>
      <c r="B21" s="31"/>
    </row>
    <row r="22" customFormat="false" ht="15" hidden="false" customHeight="true" outlineLevel="0" collapsed="false">
      <c r="A22" s="22" t="s">
        <v>85</v>
      </c>
    </row>
    <row r="23" customFormat="false" ht="23.25" hidden="false" customHeight="true" outlineLevel="0" collapsed="false">
      <c r="A23" s="30" t="s">
        <v>86</v>
      </c>
      <c r="B23" s="31" t="s">
        <v>87</v>
      </c>
    </row>
    <row r="24" customFormat="false" ht="23.25" hidden="false" customHeight="true" outlineLevel="0" collapsed="false">
      <c r="A24" s="30" t="s">
        <v>88</v>
      </c>
      <c r="B24" s="31" t="s">
        <v>89</v>
      </c>
    </row>
    <row r="25" customFormat="false" ht="15" hidden="false" customHeight="true" outlineLevel="0" collapsed="false">
      <c r="A25" s="30"/>
      <c r="B25" s="31"/>
    </row>
    <row r="26" customFormat="false" ht="15" hidden="false" customHeight="true" outlineLevel="0" collapsed="false">
      <c r="A26" s="22" t="s">
        <v>90</v>
      </c>
    </row>
    <row r="27" customFormat="false" ht="23.25" hidden="false" customHeight="true" outlineLevel="0" collapsed="false">
      <c r="A27" s="30"/>
      <c r="B27" s="31" t="s">
        <v>91</v>
      </c>
    </row>
    <row r="28" customFormat="false" ht="15" hidden="false" customHeight="true" outlineLevel="0" collapsed="false">
      <c r="A28" s="30"/>
      <c r="B28" s="31" t="s">
        <v>92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2026-08-13T15:35:44Z</dcterms:created>
  <dc:creator>openpyxl</dc:creator>
  <dc:description/>
  <dc:language>en-US</dc:language>
  <cp:lastModifiedBy/>
  <dcterms:modified xsi:type="dcterms:W3CDTF">2026-08-13T15:36:34Z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